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Discover &amp; Learn\"/>
    </mc:Choice>
  </mc:AlternateContent>
  <bookViews>
    <workbookView xWindow="0" yWindow="0" windowWidth="24000" windowHeight="9435" activeTab="1"/>
  </bookViews>
  <sheets>
    <sheet name="Change-Defect_Lookups" sheetId="4" r:id="rId1"/>
    <sheet name="Change_Defect_Log" sheetId="1" r:id="rId2"/>
    <sheet name="Change_Defect_Dashboard" sheetId="5" r:id="rId3"/>
  </sheets>
  <definedNames>
    <definedName name="_xlnm._FilterDatabase" localSheetId="1" hidden="1">Change_Defect_Log!$B$2:$F$31</definedName>
    <definedName name="_xlnm.Print_Area" localSheetId="1">Change_Defect_Log!$B:$M</definedName>
    <definedName name="Status">'Change-Defect_Lookups'!$A$2:$A$6</definedName>
    <definedName name="Type">'Change-Defect_Lookups'!$F$2:$F$5</definedName>
  </definedNames>
  <calcPr calcId="152511"/>
</workbook>
</file>

<file path=xl/calcChain.xml><?xml version="1.0" encoding="utf-8"?>
<calcChain xmlns="http://schemas.openxmlformats.org/spreadsheetml/2006/main">
  <c r="C4" i="5" l="1" a="1"/>
  <c r="C4" i="5"/>
  <c r="D4" i="5" a="1"/>
  <c r="D4" i="5"/>
  <c r="C5" i="5" a="1"/>
  <c r="C5" i="5"/>
  <c r="D5" i="5" a="1"/>
  <c r="D5" i="5"/>
  <c r="D3" i="5" a="1"/>
  <c r="D3" i="5" s="1"/>
  <c r="C3" i="5" a="1"/>
  <c r="C3" i="5" s="1"/>
  <c r="E4" i="5" l="1"/>
  <c r="D6" i="5"/>
  <c r="E3" i="5"/>
  <c r="E5" i="5"/>
  <c r="C6" i="5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8" i="1"/>
  <c r="L9" i="1"/>
  <c r="L10" i="1"/>
  <c r="L11" i="1"/>
  <c r="L12" i="1"/>
  <c r="L13" i="1"/>
  <c r="L14" i="1"/>
  <c r="L15" i="1"/>
  <c r="L16" i="1"/>
  <c r="L17" i="1"/>
  <c r="L18" i="1"/>
  <c r="L4" i="1"/>
  <c r="L5" i="1" s="1"/>
  <c r="L6" i="1" s="1"/>
  <c r="L7" i="1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4" i="1"/>
  <c r="E6" i="5" l="1"/>
</calcChain>
</file>

<file path=xl/comments1.xml><?xml version="1.0" encoding="utf-8"?>
<comments xmlns="http://schemas.openxmlformats.org/spreadsheetml/2006/main">
  <authors>
    <author>Hauenstein, Nate</author>
  </authors>
  <commentList>
    <comment ref="J2" authorId="0" shapeId="0">
      <text>
        <r>
          <rPr>
            <sz val="9"/>
            <color indexed="81"/>
            <rFont val="Tahoma"/>
            <family val="2"/>
          </rPr>
          <t xml:space="preserve">Generally, all defects should be approved.
</t>
        </r>
      </text>
    </comment>
  </commentList>
</comments>
</file>

<file path=xl/sharedStrings.xml><?xml version="1.0" encoding="utf-8"?>
<sst xmlns="http://schemas.openxmlformats.org/spreadsheetml/2006/main" count="49" uniqueCount="29">
  <si>
    <t>#</t>
  </si>
  <si>
    <t>Status</t>
  </si>
  <si>
    <t>Proposed</t>
  </si>
  <si>
    <t>Approved</t>
  </si>
  <si>
    <t>Denied</t>
  </si>
  <si>
    <t>&lt;- Add more or change status options</t>
  </si>
  <si>
    <t>Submitted</t>
  </si>
  <si>
    <t>New Product Feature</t>
  </si>
  <si>
    <t>Extend development until 3/2/2009</t>
  </si>
  <si>
    <t>Budget
Impact</t>
  </si>
  <si>
    <t>New
Budget</t>
  </si>
  <si>
    <t>John Doe</t>
  </si>
  <si>
    <t>Original Budget</t>
  </si>
  <si>
    <t>Purchase second server</t>
  </si>
  <si>
    <t>no impact to schedule our resources</t>
  </si>
  <si>
    <t>Provide end-user documentation</t>
  </si>
  <si>
    <t>Bring in external consultant</t>
  </si>
  <si>
    <t>Speed development</t>
  </si>
  <si>
    <t>Date
Resolved</t>
  </si>
  <si>
    <t>Requested By</t>
  </si>
  <si>
    <t>Extend deployment</t>
  </si>
  <si>
    <t>Type</t>
  </si>
  <si>
    <t>Change</t>
  </si>
  <si>
    <t>Defect</t>
  </si>
  <si>
    <t>Description</t>
  </si>
  <si>
    <t>Timeline Impact</t>
  </si>
  <si>
    <t>Scope Impact</t>
  </si>
  <si>
    <t>Total</t>
  </si>
  <si>
    <t>Count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</si>
</sst>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2" borderId="1" applyNumberFormat="0" applyProtection="0"/>
    <xf numFmtId="44" fontId="5" fillId="0" borderId="0" applyFont="0" applyFill="0" applyBorder="0" applyAlignment="0" applyProtection="0"/>
    <xf numFmtId="0" fontId="1" fillId="3" borderId="1"/>
    <xf numFmtId="0" fontId="5" fillId="0" borderId="0"/>
    <xf numFmtId="0" fontId="6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2" borderId="0" xfId="0" applyFill="1"/>
    <xf numFmtId="14" fontId="4" fillId="0" borderId="0" xfId="0" applyNumberFormat="1" applyFont="1" applyAlignment="1">
      <alignment horizontal="left" vertical="top"/>
    </xf>
    <xf numFmtId="0" fontId="2" fillId="2" borderId="1" xfId="0" applyFont="1" applyFill="1" applyBorder="1"/>
    <xf numFmtId="14" fontId="4" fillId="0" borderId="0" xfId="0" applyNumberFormat="1" applyFont="1" applyAlignment="1">
      <alignment vertical="top"/>
    </xf>
    <xf numFmtId="44" fontId="4" fillId="0" borderId="0" xfId="6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8" fillId="0" borderId="0" xfId="0" applyFont="1"/>
    <xf numFmtId="0" fontId="0" fillId="0" borderId="0" xfId="0" applyFill="1"/>
    <xf numFmtId="0" fontId="3" fillId="0" borderId="1" xfId="1" applyFill="1"/>
    <xf numFmtId="0" fontId="3" fillId="0" borderId="1" xfId="1" applyFill="1" applyAlignment="1">
      <alignment horizontal="center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0" fontId="9" fillId="5" borderId="3" xfId="1" applyFont="1" applyFill="1" applyBorder="1" applyAlignment="1">
      <alignment horizontal="center" vertical="center"/>
    </xf>
    <xf numFmtId="14" fontId="9" fillId="5" borderId="3" xfId="1" applyNumberFormat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44" fontId="9" fillId="5" borderId="3" xfId="6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top"/>
    </xf>
    <xf numFmtId="14" fontId="7" fillId="6" borderId="8" xfId="0" applyNumberFormat="1" applyFont="1" applyFill="1" applyBorder="1" applyAlignment="1">
      <alignment horizontal="left" vertical="top"/>
    </xf>
    <xf numFmtId="0" fontId="7" fillId="6" borderId="8" xfId="0" applyFont="1" applyFill="1" applyBorder="1" applyAlignment="1">
      <alignment vertical="top"/>
    </xf>
    <xf numFmtId="0" fontId="7" fillId="6" borderId="8" xfId="0" applyFont="1" applyFill="1" applyBorder="1" applyAlignment="1">
      <alignment vertical="top" wrapText="1"/>
    </xf>
    <xf numFmtId="44" fontId="7" fillId="6" borderId="8" xfId="6" applyFont="1" applyFill="1" applyBorder="1" applyAlignment="1">
      <alignment vertical="top" wrapText="1"/>
    </xf>
    <xf numFmtId="14" fontId="7" fillId="6" borderId="9" xfId="0" applyNumberFormat="1" applyFont="1" applyFill="1" applyBorder="1" applyAlignment="1">
      <alignment vertical="top"/>
    </xf>
    <xf numFmtId="44" fontId="7" fillId="6" borderId="10" xfId="6" applyFont="1" applyFill="1" applyBorder="1" applyAlignment="1">
      <alignment vertical="top"/>
    </xf>
    <xf numFmtId="14" fontId="4" fillId="0" borderId="6" xfId="0" applyNumberFormat="1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44" fontId="4" fillId="0" borderId="6" xfId="6" applyFont="1" applyBorder="1" applyAlignment="1">
      <alignment vertical="top" wrapText="1"/>
    </xf>
    <xf numFmtId="14" fontId="4" fillId="0" borderId="6" xfId="0" applyNumberFormat="1" applyFont="1" applyBorder="1" applyAlignment="1">
      <alignment vertical="top"/>
    </xf>
    <xf numFmtId="0" fontId="4" fillId="0" borderId="11" xfId="0" applyFont="1" applyBorder="1" applyAlignment="1">
      <alignment horizontal="left" vertical="top"/>
    </xf>
    <xf numFmtId="14" fontId="4" fillId="0" borderId="12" xfId="0" applyNumberFormat="1" applyFont="1" applyBorder="1" applyAlignment="1">
      <alignment horizontal="left" vertical="top"/>
    </xf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44" fontId="4" fillId="0" borderId="12" xfId="6" applyFont="1" applyBorder="1" applyAlignment="1">
      <alignment vertical="top" wrapText="1"/>
    </xf>
    <xf numFmtId="14" fontId="4" fillId="0" borderId="12" xfId="0" applyNumberFormat="1" applyFont="1" applyBorder="1" applyAlignment="1">
      <alignment vertical="top"/>
    </xf>
    <xf numFmtId="44" fontId="4" fillId="0" borderId="13" xfId="6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44" fontId="4" fillId="0" borderId="15" xfId="6" applyFont="1" applyBorder="1" applyAlignment="1">
      <alignment vertical="top"/>
    </xf>
    <xf numFmtId="0" fontId="4" fillId="0" borderId="16" xfId="0" applyFont="1" applyBorder="1" applyAlignment="1">
      <alignment horizontal="left" vertical="top"/>
    </xf>
    <xf numFmtId="14" fontId="4" fillId="0" borderId="17" xfId="0" applyNumberFormat="1" applyFont="1" applyBorder="1" applyAlignment="1">
      <alignment horizontal="left" vertical="top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44" fontId="4" fillId="0" borderId="17" xfId="6" applyFont="1" applyBorder="1" applyAlignment="1">
      <alignment vertical="top" wrapText="1"/>
    </xf>
    <xf numFmtId="14" fontId="4" fillId="0" borderId="17" xfId="0" applyNumberFormat="1" applyFont="1" applyBorder="1" applyAlignment="1">
      <alignment vertical="top"/>
    </xf>
    <xf numFmtId="44" fontId="4" fillId="0" borderId="18" xfId="6" applyFont="1" applyBorder="1" applyAlignment="1">
      <alignment vertical="top"/>
    </xf>
    <xf numFmtId="0" fontId="11" fillId="0" borderId="0" xfId="0" applyFont="1"/>
    <xf numFmtId="0" fontId="13" fillId="4" borderId="7" xfId="0" applyFont="1" applyFill="1" applyBorder="1" applyAlignment="1">
      <alignment horizontal="center" vertical="center" wrapText="1"/>
    </xf>
    <xf numFmtId="0" fontId="13" fillId="5" borderId="3" xfId="0" applyFont="1" applyFill="1" applyBorder="1"/>
    <xf numFmtId="0" fontId="13" fillId="5" borderId="19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</cellXfs>
  <cellStyles count="7">
    <cellStyle name="Currency" xfId="6" builtinId="4"/>
    <cellStyle name="Currency 2" xfId="2"/>
    <cellStyle name="Filled" xfId="3"/>
    <cellStyle name="Heading" xfId="1"/>
    <cellStyle name="Normal" xfId="0" builtinId="0"/>
    <cellStyle name="Normal 2" xfId="4"/>
    <cellStyle name="Normal 3" xfId="5"/>
  </cellStyles>
  <dxfs count="10">
    <dxf>
      <font>
        <strike/>
        <color auto="1"/>
      </font>
    </dxf>
    <dxf>
      <font>
        <b val="0"/>
        <i/>
        <color theme="1" tint="0.34998626667073579"/>
      </font>
    </dxf>
    <dxf>
      <font>
        <strike/>
        <color auto="1"/>
      </font>
    </dxf>
    <dxf>
      <font>
        <b val="0"/>
        <i/>
        <color theme="1" tint="0.34998626667073579"/>
      </font>
    </dxf>
    <dxf>
      <font>
        <strike/>
        <color auto="1"/>
      </font>
    </dxf>
    <dxf>
      <font>
        <b val="0"/>
        <i/>
        <color theme="1" tint="0.34998626667073579"/>
      </font>
    </dxf>
    <dxf>
      <font>
        <strike/>
        <color auto="1"/>
      </font>
    </dxf>
    <dxf>
      <font>
        <b val="0"/>
        <i/>
        <color theme="1" tint="0.34998626667073579"/>
      </font>
    </dxf>
    <dxf>
      <font>
        <strike/>
        <color auto="1"/>
      </font>
    </dxf>
    <dxf>
      <font>
        <b val="0"/>
        <i/>
        <color theme="1" tint="0.3499862666707357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Change/Defect Snapshot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Change_Defect_Dashboard!$B$3</c:f>
              <c:strCache>
                <c:ptCount val="1"/>
                <c:pt idx="0">
                  <c:v>Proposed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(Change_Defect_Dashboard!$C$2,Change_Defect_Dashboard!$D$2)</c:f>
              <c:strCache>
                <c:ptCount val="2"/>
                <c:pt idx="0">
                  <c:v>Change</c:v>
                </c:pt>
                <c:pt idx="1">
                  <c:v>Defect</c:v>
                </c:pt>
              </c:strCache>
            </c:strRef>
          </c:cat>
          <c:val>
            <c:numRef>
              <c:f>(Change_Defect_Dashboard!$C$3,Change_Defect_Dashboard!$D$3)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Change_Defect_Dashboard!$B$4</c:f>
              <c:strCache>
                <c:ptCount val="1"/>
                <c:pt idx="0">
                  <c:v>Approved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(Change_Defect_Dashboard!$C$2,Change_Defect_Dashboard!$D$2)</c:f>
              <c:strCache>
                <c:ptCount val="2"/>
                <c:pt idx="0">
                  <c:v>Change</c:v>
                </c:pt>
                <c:pt idx="1">
                  <c:v>Defect</c:v>
                </c:pt>
              </c:strCache>
            </c:strRef>
          </c:cat>
          <c:val>
            <c:numRef>
              <c:f>(Change_Defect_Dashboard!$C$4,Change_Defect_Dashboard!$D$4)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Change_Defect_Dashboard!$B$5</c:f>
              <c:strCache>
                <c:ptCount val="1"/>
                <c:pt idx="0">
                  <c:v>Denied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(Change_Defect_Dashboard!$C$2,Change_Defect_Dashboard!$D$2)</c:f>
              <c:strCache>
                <c:ptCount val="2"/>
                <c:pt idx="0">
                  <c:v>Change</c:v>
                </c:pt>
                <c:pt idx="1">
                  <c:v>Defect</c:v>
                </c:pt>
              </c:strCache>
            </c:strRef>
          </c:cat>
          <c:val>
            <c:numRef>
              <c:f>(Change_Defect_Dashboard!$C$5,Change_Defect_Dashboard!$D$5)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Change_Defect_Dashboard!$B$6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(Change_Defect_Dashboard!$C$2,Change_Defect_Dashboard!$D$2)</c:f>
              <c:strCache>
                <c:ptCount val="2"/>
                <c:pt idx="0">
                  <c:v>Change</c:v>
                </c:pt>
                <c:pt idx="1">
                  <c:v>Defect</c:v>
                </c:pt>
              </c:strCache>
            </c:strRef>
          </c:cat>
          <c:val>
            <c:numRef>
              <c:f>(Change_Defect_Dashboard!$C$6,Change_Defect_Dashboard!$D$6)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345616"/>
        <c:axId val="452346008"/>
      </c:barChart>
      <c:catAx>
        <c:axId val="45234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346008"/>
        <c:crosses val="autoZero"/>
        <c:auto val="1"/>
        <c:lblAlgn val="ctr"/>
        <c:lblOffset val="100"/>
        <c:noMultiLvlLbl val="0"/>
      </c:catAx>
      <c:valAx>
        <c:axId val="45234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345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147637</xdr:rowOff>
    </xdr:from>
    <xdr:to>
      <xdr:col>7</xdr:col>
      <xdr:colOff>419100</xdr:colOff>
      <xdr:row>23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M Templates -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M Template Fonts">
      <a:majorFont>
        <a:latin typeface="Verdan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A3" sqref="A3"/>
    </sheetView>
  </sheetViews>
  <sheetFormatPr defaultRowHeight="14.25" x14ac:dyDescent="0.2"/>
  <sheetData>
    <row r="1" spans="1:7" ht="15" x14ac:dyDescent="0.25">
      <c r="A1" s="6" t="s">
        <v>1</v>
      </c>
      <c r="F1" s="10" t="s">
        <v>21</v>
      </c>
    </row>
    <row r="2" spans="1:7" x14ac:dyDescent="0.2">
      <c r="A2" s="4" t="s">
        <v>2</v>
      </c>
      <c r="F2" s="4" t="s">
        <v>22</v>
      </c>
    </row>
    <row r="3" spans="1:7" x14ac:dyDescent="0.2">
      <c r="A3" s="4" t="s">
        <v>3</v>
      </c>
      <c r="F3" s="4" t="s">
        <v>23</v>
      </c>
    </row>
    <row r="4" spans="1:7" x14ac:dyDescent="0.2">
      <c r="A4" s="4" t="s">
        <v>4</v>
      </c>
      <c r="F4" s="4"/>
    </row>
    <row r="5" spans="1:7" x14ac:dyDescent="0.2">
      <c r="A5" s="4"/>
      <c r="F5" s="4"/>
      <c r="G5" t="s">
        <v>5</v>
      </c>
    </row>
    <row r="6" spans="1:7" x14ac:dyDescent="0.2">
      <c r="A6" s="4"/>
      <c r="B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zoomScaleNormal="100" workbookViewId="0">
      <pane ySplit="2" topLeftCell="A6" activePane="bottomLeft" state="frozen"/>
      <selection pane="bottomLeft" activeCell="F10" sqref="F10"/>
    </sheetView>
  </sheetViews>
  <sheetFormatPr defaultColWidth="9" defaultRowHeight="14.25" x14ac:dyDescent="0.2"/>
  <cols>
    <col min="1" max="1" width="1.25" customWidth="1"/>
    <col min="2" max="2" width="5.5" style="1" customWidth="1"/>
    <col min="3" max="3" width="8.875" style="5" customWidth="1"/>
    <col min="4" max="5" width="11.75" style="3" customWidth="1"/>
    <col min="6" max="6" width="27.25" style="2" customWidth="1"/>
    <col min="7" max="8" width="11.375" style="2" customWidth="1"/>
    <col min="9" max="9" width="11.25" style="8" customWidth="1"/>
    <col min="10" max="10" width="9" style="3"/>
    <col min="11" max="11" width="9" style="7" customWidth="1"/>
    <col min="12" max="12" width="13.5" style="3" customWidth="1"/>
    <col min="13" max="13" width="2.875" style="9" customWidth="1"/>
    <col min="14" max="16384" width="9" style="3"/>
  </cols>
  <sheetData>
    <row r="1" spans="1:13" ht="15" thickBot="1" x14ac:dyDescent="0.25"/>
    <row r="2" spans="1:13" s="12" customFormat="1" ht="40.5" customHeight="1" thickBot="1" x14ac:dyDescent="0.25">
      <c r="A2" s="11"/>
      <c r="B2" s="16" t="s">
        <v>0</v>
      </c>
      <c r="C2" s="17" t="s">
        <v>6</v>
      </c>
      <c r="D2" s="16" t="s">
        <v>19</v>
      </c>
      <c r="E2" s="16" t="s">
        <v>21</v>
      </c>
      <c r="F2" s="18" t="s">
        <v>24</v>
      </c>
      <c r="G2" s="18" t="s">
        <v>26</v>
      </c>
      <c r="H2" s="18" t="s">
        <v>25</v>
      </c>
      <c r="I2" s="19" t="s">
        <v>9</v>
      </c>
      <c r="J2" s="16" t="s">
        <v>1</v>
      </c>
      <c r="K2" s="17" t="s">
        <v>18</v>
      </c>
      <c r="L2" s="18" t="s">
        <v>10</v>
      </c>
      <c r="M2" s="13"/>
    </row>
    <row r="3" spans="1:13" s="14" customFormat="1" ht="15" thickBot="1" x14ac:dyDescent="0.25">
      <c r="A3" s="11"/>
      <c r="B3" s="20"/>
      <c r="C3" s="21"/>
      <c r="D3" s="22"/>
      <c r="E3" s="22"/>
      <c r="F3" s="23" t="s">
        <v>12</v>
      </c>
      <c r="G3" s="23"/>
      <c r="H3" s="23"/>
      <c r="I3" s="24"/>
      <c r="J3" s="22"/>
      <c r="K3" s="25"/>
      <c r="L3" s="26">
        <v>30000</v>
      </c>
      <c r="M3" s="15"/>
    </row>
    <row r="4" spans="1:13" ht="36" x14ac:dyDescent="0.2">
      <c r="B4" s="32">
        <v>1</v>
      </c>
      <c r="C4" s="33">
        <v>39814</v>
      </c>
      <c r="D4" s="34" t="s">
        <v>11</v>
      </c>
      <c r="E4" s="34" t="s">
        <v>22</v>
      </c>
      <c r="F4" s="35" t="s">
        <v>7</v>
      </c>
      <c r="G4" s="35"/>
      <c r="H4" s="35" t="s">
        <v>8</v>
      </c>
      <c r="I4" s="36">
        <v>30000</v>
      </c>
      <c r="J4" s="34" t="s">
        <v>3</v>
      </c>
      <c r="K4" s="37">
        <v>39845</v>
      </c>
      <c r="L4" s="38">
        <f>IF(I4="","",IF(J4="Approved",L3+I4,L3))</f>
        <v>60000</v>
      </c>
      <c r="M4" s="9">
        <f>IF(J4="","",IF(J4="Approved",3,IF(J4="Denied",1,2)))</f>
        <v>3</v>
      </c>
    </row>
    <row r="5" spans="1:13" ht="36" x14ac:dyDescent="0.2">
      <c r="B5" s="39">
        <v>2</v>
      </c>
      <c r="C5" s="27">
        <v>39904</v>
      </c>
      <c r="D5" s="28" t="s">
        <v>11</v>
      </c>
      <c r="E5" s="28" t="s">
        <v>23</v>
      </c>
      <c r="F5" s="29" t="s">
        <v>13</v>
      </c>
      <c r="G5" s="29"/>
      <c r="H5" s="29" t="s">
        <v>14</v>
      </c>
      <c r="I5" s="30">
        <v>12000</v>
      </c>
      <c r="J5" s="28" t="s">
        <v>4</v>
      </c>
      <c r="K5" s="31">
        <v>39859</v>
      </c>
      <c r="L5" s="40">
        <f>IF(I5="","",IF(J5="Approved",L4+I5,L4))</f>
        <v>60000</v>
      </c>
      <c r="M5" s="9">
        <f>IF(J5="","",IF(J5="Approved",3,IF(J5="Denied",1,2)))</f>
        <v>1</v>
      </c>
    </row>
    <row r="6" spans="1:13" ht="24" x14ac:dyDescent="0.2">
      <c r="B6" s="39">
        <v>3</v>
      </c>
      <c r="C6" s="27">
        <v>39934</v>
      </c>
      <c r="D6" s="28" t="s">
        <v>11</v>
      </c>
      <c r="E6" s="28" t="s">
        <v>23</v>
      </c>
      <c r="F6" s="29" t="s">
        <v>15</v>
      </c>
      <c r="G6" s="29"/>
      <c r="H6" s="29" t="s">
        <v>20</v>
      </c>
      <c r="I6" s="30">
        <v>6000</v>
      </c>
      <c r="J6" s="28" t="s">
        <v>2</v>
      </c>
      <c r="K6" s="31">
        <v>39874</v>
      </c>
      <c r="L6" s="40">
        <f>IF(I6="","",IF(J6="Approved",L5+I6,L5))</f>
        <v>60000</v>
      </c>
      <c r="M6" s="9">
        <f>IF(J6="","",IF(J6="Approved",3,IF(J6="Denied",1,2)))</f>
        <v>2</v>
      </c>
    </row>
    <row r="7" spans="1:13" ht="24" x14ac:dyDescent="0.2">
      <c r="B7" s="39">
        <v>4</v>
      </c>
      <c r="C7" s="27">
        <v>39986</v>
      </c>
      <c r="D7" s="28" t="s">
        <v>11</v>
      </c>
      <c r="E7" s="28" t="s">
        <v>22</v>
      </c>
      <c r="F7" s="29" t="s">
        <v>16</v>
      </c>
      <c r="G7" s="29"/>
      <c r="H7" s="29" t="s">
        <v>17</v>
      </c>
      <c r="I7" s="30">
        <v>5000</v>
      </c>
      <c r="J7" s="28" t="s">
        <v>3</v>
      </c>
      <c r="K7" s="31">
        <v>39997</v>
      </c>
      <c r="L7" s="40">
        <f>IF(I7="","",IF(J7="Approved",L6+I7,L6))</f>
        <v>65000</v>
      </c>
      <c r="M7" s="9">
        <f>IF(J7="","",IF(J7="Approved",3,IF(J7="Denied",1,2)))</f>
        <v>3</v>
      </c>
    </row>
    <row r="8" spans="1:13" x14ac:dyDescent="0.2">
      <c r="B8" s="39">
        <v>5</v>
      </c>
      <c r="C8" s="27"/>
      <c r="D8" s="28"/>
      <c r="E8" s="28"/>
      <c r="F8" s="29"/>
      <c r="G8" s="29"/>
      <c r="H8" s="29"/>
      <c r="I8" s="30"/>
      <c r="J8" s="28"/>
      <c r="K8" s="31"/>
      <c r="L8" s="40" t="str">
        <f>IF(I8="","",IF(J8="Approved",L7+I8,L7))</f>
        <v/>
      </c>
      <c r="M8" s="9" t="str">
        <f>IF(J8="","",IF(J8="Approved",3,IF(J8="Denied",1,2)))</f>
        <v/>
      </c>
    </row>
    <row r="9" spans="1:13" x14ac:dyDescent="0.2">
      <c r="B9" s="39">
        <v>6</v>
      </c>
      <c r="C9" s="27"/>
      <c r="D9" s="28"/>
      <c r="E9" s="28"/>
      <c r="F9" s="29"/>
      <c r="G9" s="29"/>
      <c r="H9" s="29"/>
      <c r="I9" s="30"/>
      <c r="J9" s="28"/>
      <c r="K9" s="31"/>
      <c r="L9" s="40" t="str">
        <f>IF(I9="","",IF(J9="Approved",L8+I9,L8))</f>
        <v/>
      </c>
      <c r="M9" s="9" t="str">
        <f>IF(J9="","",IF(J9="Approved",3,IF(J9="Denied",1,2)))</f>
        <v/>
      </c>
    </row>
    <row r="10" spans="1:13" x14ac:dyDescent="0.2">
      <c r="B10" s="39">
        <v>7</v>
      </c>
      <c r="C10" s="27"/>
      <c r="D10" s="28"/>
      <c r="E10" s="28"/>
      <c r="F10" s="29"/>
      <c r="G10" s="29"/>
      <c r="H10" s="29"/>
      <c r="I10" s="30"/>
      <c r="J10" s="28"/>
      <c r="K10" s="31"/>
      <c r="L10" s="40" t="str">
        <f>IF(I10="","",IF(J10="Approved",L9+I10,L9))</f>
        <v/>
      </c>
      <c r="M10" s="9" t="str">
        <f>IF(J10="","",IF(J10="Approved",3,IF(J10="Denied",1,2)))</f>
        <v/>
      </c>
    </row>
    <row r="11" spans="1:13" x14ac:dyDescent="0.2">
      <c r="B11" s="39">
        <v>8</v>
      </c>
      <c r="C11" s="27"/>
      <c r="D11" s="28"/>
      <c r="E11" s="28"/>
      <c r="F11" s="29"/>
      <c r="G11" s="29"/>
      <c r="H11" s="29"/>
      <c r="I11" s="30"/>
      <c r="J11" s="28"/>
      <c r="K11" s="31"/>
      <c r="L11" s="40" t="str">
        <f>IF(I11="","",IF(J11="Approved",L10+I11,L10))</f>
        <v/>
      </c>
      <c r="M11" s="9" t="str">
        <f>IF(J11="","",IF(J11="Approved",3,IF(J11="Denied",1,2)))</f>
        <v/>
      </c>
    </row>
    <row r="12" spans="1:13" x14ac:dyDescent="0.2">
      <c r="B12" s="39">
        <v>9</v>
      </c>
      <c r="C12" s="27"/>
      <c r="D12" s="28"/>
      <c r="E12" s="28"/>
      <c r="F12" s="29"/>
      <c r="G12" s="29"/>
      <c r="H12" s="29"/>
      <c r="I12" s="30"/>
      <c r="J12" s="28"/>
      <c r="K12" s="31"/>
      <c r="L12" s="40" t="str">
        <f>IF(I12="","",IF(J12="Approved",L11+I12,L11))</f>
        <v/>
      </c>
      <c r="M12" s="9" t="str">
        <f>IF(J12="","",IF(J12="Approved",3,IF(J12="Denied",1,2)))</f>
        <v/>
      </c>
    </row>
    <row r="13" spans="1:13" x14ac:dyDescent="0.2">
      <c r="B13" s="39">
        <v>10</v>
      </c>
      <c r="C13" s="27"/>
      <c r="D13" s="28"/>
      <c r="E13" s="28"/>
      <c r="F13" s="29"/>
      <c r="G13" s="29"/>
      <c r="H13" s="29"/>
      <c r="I13" s="30"/>
      <c r="J13" s="28"/>
      <c r="K13" s="31"/>
      <c r="L13" s="40" t="str">
        <f>IF(I13="","",IF(J13="Approved",L12+I13,L12))</f>
        <v/>
      </c>
      <c r="M13" s="9" t="str">
        <f>IF(J13="","",IF(J13="Approved",3,IF(J13="Denied",1,2)))</f>
        <v/>
      </c>
    </row>
    <row r="14" spans="1:13" x14ac:dyDescent="0.2">
      <c r="B14" s="39">
        <v>11</v>
      </c>
      <c r="C14" s="27"/>
      <c r="D14" s="28"/>
      <c r="E14" s="28"/>
      <c r="F14" s="29"/>
      <c r="G14" s="29"/>
      <c r="H14" s="29"/>
      <c r="I14" s="30"/>
      <c r="J14" s="28"/>
      <c r="K14" s="31"/>
      <c r="L14" s="40" t="str">
        <f>IF(I14="","",IF(J14="Approved",L13+I14,L13))</f>
        <v/>
      </c>
      <c r="M14" s="9" t="str">
        <f>IF(J14="","",IF(J14="Approved",3,IF(J14="Denied",1,2)))</f>
        <v/>
      </c>
    </row>
    <row r="15" spans="1:13" x14ac:dyDescent="0.2">
      <c r="B15" s="39">
        <v>12</v>
      </c>
      <c r="C15" s="27"/>
      <c r="D15" s="28"/>
      <c r="E15" s="28"/>
      <c r="F15" s="29"/>
      <c r="G15" s="29"/>
      <c r="H15" s="29"/>
      <c r="I15" s="30"/>
      <c r="J15" s="28"/>
      <c r="K15" s="31"/>
      <c r="L15" s="40" t="str">
        <f>IF(I15="","",IF(J15="Approved",L14+I15,L14))</f>
        <v/>
      </c>
      <c r="M15" s="9" t="str">
        <f>IF(J15="","",IF(J15="Approved",3,IF(J15="Denied",1,2)))</f>
        <v/>
      </c>
    </row>
    <row r="16" spans="1:13" x14ac:dyDescent="0.2">
      <c r="B16" s="39">
        <v>13</v>
      </c>
      <c r="C16" s="27"/>
      <c r="D16" s="28"/>
      <c r="E16" s="28"/>
      <c r="F16" s="29"/>
      <c r="G16" s="29"/>
      <c r="H16" s="29"/>
      <c r="I16" s="30"/>
      <c r="J16" s="28"/>
      <c r="K16" s="31"/>
      <c r="L16" s="40" t="str">
        <f>IF(I16="","",IF(J16="Approved",L15+I16,L15))</f>
        <v/>
      </c>
      <c r="M16" s="9" t="str">
        <f>IF(J16="","",IF(J16="Approved",3,IF(J16="Denied",1,2)))</f>
        <v/>
      </c>
    </row>
    <row r="17" spans="2:13" x14ac:dyDescent="0.2">
      <c r="B17" s="39">
        <v>14</v>
      </c>
      <c r="C17" s="27"/>
      <c r="D17" s="28"/>
      <c r="E17" s="28"/>
      <c r="F17" s="29"/>
      <c r="G17" s="29"/>
      <c r="H17" s="29"/>
      <c r="I17" s="30"/>
      <c r="J17" s="28"/>
      <c r="K17" s="31"/>
      <c r="L17" s="40" t="str">
        <f>IF(I17="","",IF(J17="Approved",L16+I17,L16))</f>
        <v/>
      </c>
      <c r="M17" s="9" t="str">
        <f>IF(J17="","",IF(J17="Approved",3,IF(J17="Denied",1,2)))</f>
        <v/>
      </c>
    </row>
    <row r="18" spans="2:13" x14ac:dyDescent="0.2">
      <c r="B18" s="39">
        <v>15</v>
      </c>
      <c r="C18" s="27"/>
      <c r="D18" s="28"/>
      <c r="E18" s="28"/>
      <c r="F18" s="29"/>
      <c r="G18" s="29"/>
      <c r="H18" s="29"/>
      <c r="I18" s="30"/>
      <c r="J18" s="28"/>
      <c r="K18" s="31"/>
      <c r="L18" s="40" t="str">
        <f>IF(I18="","",IF(J18="Approved",L17+I18,L17))</f>
        <v/>
      </c>
      <c r="M18" s="9" t="str">
        <f>IF(J18="","",IF(J18="Approved",3,IF(J18="Denied",1,2)))</f>
        <v/>
      </c>
    </row>
    <row r="19" spans="2:13" x14ac:dyDescent="0.2">
      <c r="B19" s="39">
        <v>16</v>
      </c>
      <c r="C19" s="27"/>
      <c r="D19" s="28"/>
      <c r="E19" s="28"/>
      <c r="F19" s="29"/>
      <c r="G19" s="29"/>
      <c r="H19" s="29"/>
      <c r="I19" s="30"/>
      <c r="J19" s="28"/>
      <c r="K19" s="31"/>
      <c r="L19" s="40" t="str">
        <f>IF(I19="","",IF(J19="Approved",L18+I19,L18))</f>
        <v/>
      </c>
      <c r="M19" s="9" t="str">
        <f>IF(J19="","",IF(J19="Approved",3,IF(J19="Denied",1,2)))</f>
        <v/>
      </c>
    </row>
    <row r="20" spans="2:13" x14ac:dyDescent="0.2">
      <c r="B20" s="39">
        <v>17</v>
      </c>
      <c r="C20" s="27"/>
      <c r="D20" s="28"/>
      <c r="E20" s="28"/>
      <c r="F20" s="29"/>
      <c r="G20" s="29"/>
      <c r="H20" s="29"/>
      <c r="I20" s="30"/>
      <c r="J20" s="28"/>
      <c r="K20" s="31"/>
      <c r="L20" s="40" t="str">
        <f>IF(I20="","",IF(J20="Approved",L19+I20,L19))</f>
        <v/>
      </c>
      <c r="M20" s="9" t="str">
        <f>IF(J20="","",IF(J20="Approved",3,IF(J20="Denied",1,2)))</f>
        <v/>
      </c>
    </row>
    <row r="21" spans="2:13" x14ac:dyDescent="0.2">
      <c r="B21" s="39">
        <v>18</v>
      </c>
      <c r="C21" s="27"/>
      <c r="D21" s="28"/>
      <c r="E21" s="28"/>
      <c r="F21" s="29"/>
      <c r="G21" s="29"/>
      <c r="H21" s="29"/>
      <c r="I21" s="30"/>
      <c r="J21" s="28"/>
      <c r="K21" s="31"/>
      <c r="L21" s="40" t="str">
        <f>IF(I21="","",IF(J21="Approved",L20+I21,L20))</f>
        <v/>
      </c>
      <c r="M21" s="9" t="str">
        <f>IF(J21="","",IF(J21="Approved",3,IF(J21="Denied",1,2)))</f>
        <v/>
      </c>
    </row>
    <row r="22" spans="2:13" x14ac:dyDescent="0.2">
      <c r="B22" s="39">
        <v>19</v>
      </c>
      <c r="C22" s="27"/>
      <c r="D22" s="28"/>
      <c r="E22" s="28"/>
      <c r="F22" s="29"/>
      <c r="G22" s="29"/>
      <c r="H22" s="29"/>
      <c r="I22" s="30"/>
      <c r="J22" s="28"/>
      <c r="K22" s="31"/>
      <c r="L22" s="40" t="str">
        <f>IF(I22="","",IF(J22="Approved",L21+I22,L21))</f>
        <v/>
      </c>
      <c r="M22" s="9" t="str">
        <f>IF(J22="","",IF(J22="Approved",3,IF(J22="Denied",1,2)))</f>
        <v/>
      </c>
    </row>
    <row r="23" spans="2:13" x14ac:dyDescent="0.2">
      <c r="B23" s="39">
        <v>20</v>
      </c>
      <c r="C23" s="27"/>
      <c r="D23" s="28"/>
      <c r="E23" s="28"/>
      <c r="F23" s="29"/>
      <c r="G23" s="29"/>
      <c r="H23" s="29"/>
      <c r="I23" s="30"/>
      <c r="J23" s="28"/>
      <c r="K23" s="31"/>
      <c r="L23" s="40" t="str">
        <f>IF(I23="","",IF(J23="Approved",L22+I23,L22))</f>
        <v/>
      </c>
      <c r="M23" s="9" t="str">
        <f>IF(J23="","",IF(J23="Approved",3,IF(J23="Denied",1,2)))</f>
        <v/>
      </c>
    </row>
    <row r="24" spans="2:13" x14ac:dyDescent="0.2">
      <c r="B24" s="39">
        <v>21</v>
      </c>
      <c r="C24" s="27"/>
      <c r="D24" s="28"/>
      <c r="E24" s="28"/>
      <c r="F24" s="29"/>
      <c r="G24" s="29"/>
      <c r="H24" s="29"/>
      <c r="I24" s="30"/>
      <c r="J24" s="28"/>
      <c r="K24" s="31"/>
      <c r="L24" s="40" t="str">
        <f>IF(I24="","",IF(J24="Approved",L23+I24,L23))</f>
        <v/>
      </c>
      <c r="M24" s="9" t="str">
        <f>IF(J24="","",IF(J24="Approved",3,IF(J24="Denied",1,2)))</f>
        <v/>
      </c>
    </row>
    <row r="25" spans="2:13" x14ac:dyDescent="0.2">
      <c r="B25" s="39">
        <v>22</v>
      </c>
      <c r="C25" s="27"/>
      <c r="D25" s="28"/>
      <c r="E25" s="28"/>
      <c r="F25" s="29"/>
      <c r="G25" s="29"/>
      <c r="H25" s="29"/>
      <c r="I25" s="30"/>
      <c r="J25" s="28"/>
      <c r="K25" s="31"/>
      <c r="L25" s="40" t="str">
        <f>IF(I25="","",IF(J25="Approved",L24+I25,L24))</f>
        <v/>
      </c>
      <c r="M25" s="9" t="str">
        <f>IF(J25="","",IF(J25="Approved",3,IF(J25="Denied",1,2)))</f>
        <v/>
      </c>
    </row>
    <row r="26" spans="2:13" x14ac:dyDescent="0.2">
      <c r="B26" s="39">
        <v>23</v>
      </c>
      <c r="C26" s="27"/>
      <c r="D26" s="28"/>
      <c r="E26" s="28"/>
      <c r="F26" s="29"/>
      <c r="G26" s="29"/>
      <c r="H26" s="29"/>
      <c r="I26" s="30"/>
      <c r="J26" s="28"/>
      <c r="K26" s="31"/>
      <c r="L26" s="40" t="str">
        <f>IF(I26="","",IF(J26="Approved",L25+I26,L25))</f>
        <v/>
      </c>
      <c r="M26" s="9" t="str">
        <f>IF(J26="","",IF(J26="Approved",3,IF(J26="Denied",1,2)))</f>
        <v/>
      </c>
    </row>
    <row r="27" spans="2:13" x14ac:dyDescent="0.2">
      <c r="B27" s="39">
        <v>24</v>
      </c>
      <c r="C27" s="27"/>
      <c r="D27" s="28"/>
      <c r="E27" s="28"/>
      <c r="F27" s="29"/>
      <c r="G27" s="29"/>
      <c r="H27" s="29"/>
      <c r="I27" s="30"/>
      <c r="J27" s="28"/>
      <c r="K27" s="31"/>
      <c r="L27" s="40" t="str">
        <f>IF(I27="","",IF(J27="Approved",L26+I27,L26))</f>
        <v/>
      </c>
      <c r="M27" s="9" t="str">
        <f>IF(J27="","",IF(J27="Approved",3,IF(J27="Denied",1,2)))</f>
        <v/>
      </c>
    </row>
    <row r="28" spans="2:13" x14ac:dyDescent="0.2">
      <c r="B28" s="39">
        <v>25</v>
      </c>
      <c r="C28" s="27"/>
      <c r="D28" s="28"/>
      <c r="E28" s="28"/>
      <c r="F28" s="29"/>
      <c r="G28" s="29"/>
      <c r="H28" s="29"/>
      <c r="I28" s="30"/>
      <c r="J28" s="28"/>
      <c r="K28" s="31"/>
      <c r="L28" s="40" t="str">
        <f>IF(I28="","",IF(J28="Approved",L27+I28,L27))</f>
        <v/>
      </c>
      <c r="M28" s="9" t="str">
        <f>IF(J28="","",IF(J28="Approved",3,IF(J28="Denied",1,2)))</f>
        <v/>
      </c>
    </row>
    <row r="29" spans="2:13" x14ac:dyDescent="0.2">
      <c r="B29" s="39">
        <v>26</v>
      </c>
      <c r="C29" s="27"/>
      <c r="D29" s="28"/>
      <c r="E29" s="28"/>
      <c r="F29" s="29"/>
      <c r="G29" s="29"/>
      <c r="H29" s="29"/>
      <c r="I29" s="30"/>
      <c r="J29" s="28"/>
      <c r="K29" s="31"/>
      <c r="L29" s="40" t="str">
        <f>IF(I29="","",IF(J29="Approved",L28+I29,L28))</f>
        <v/>
      </c>
      <c r="M29" s="9" t="str">
        <f>IF(J29="","",IF(J29="Approved",3,IF(J29="Denied",1,2)))</f>
        <v/>
      </c>
    </row>
    <row r="30" spans="2:13" ht="15" thickBot="1" x14ac:dyDescent="0.25">
      <c r="B30" s="41">
        <v>27</v>
      </c>
      <c r="C30" s="42"/>
      <c r="D30" s="43"/>
      <c r="E30" s="43"/>
      <c r="F30" s="44"/>
      <c r="G30" s="44"/>
      <c r="H30" s="44"/>
      <c r="I30" s="45"/>
      <c r="J30" s="43"/>
      <c r="K30" s="46"/>
      <c r="L30" s="47" t="str">
        <f>IF(I30="","",IF(J30="Approved",L29+I30,L29))</f>
        <v/>
      </c>
      <c r="M30" s="9" t="str">
        <f>IF(J30="","",IF(J30="Approved",3,IF(J30="Denied",1,2)))</f>
        <v/>
      </c>
    </row>
  </sheetData>
  <conditionalFormatting sqref="I12:L12 B2:F1048576 H13:L1048576 H2:L11">
    <cfRule type="expression" dxfId="9" priority="4">
      <formula>$J2="Proposed"</formula>
    </cfRule>
    <cfRule type="expression" dxfId="8" priority="5">
      <formula>$J2="Denied"</formula>
    </cfRule>
  </conditionalFormatting>
  <conditionalFormatting sqref="M1:M1048576">
    <cfRule type="iconSet" priority="3">
      <iconSet iconSet="3Symbols" showValue="0">
        <cfvo type="percent" val="0"/>
        <cfvo type="num" val="1" gte="0"/>
        <cfvo type="num" val="2" gte="0"/>
      </iconSet>
    </cfRule>
  </conditionalFormatting>
  <conditionalFormatting sqref="N1:XFD29 N31:XFD1048573">
    <cfRule type="expression" dxfId="7" priority="6">
      <formula>$J2="Proposed"</formula>
    </cfRule>
    <cfRule type="expression" dxfId="6" priority="7">
      <formula>$J2="Denied"</formula>
    </cfRule>
  </conditionalFormatting>
  <conditionalFormatting sqref="N1048574:XFD1048576">
    <cfRule type="expression" dxfId="5" priority="19">
      <formula>$J1="Proposed"</formula>
    </cfRule>
    <cfRule type="expression" dxfId="4" priority="20">
      <formula>$J1="Denied"</formula>
    </cfRule>
  </conditionalFormatting>
  <conditionalFormatting sqref="N30:XFD30">
    <cfRule type="expression" dxfId="3" priority="23">
      <formula>#REF!="Proposed"</formula>
    </cfRule>
    <cfRule type="expression" dxfId="2" priority="24">
      <formula>#REF!="Denied"</formula>
    </cfRule>
  </conditionalFormatting>
  <conditionalFormatting sqref="G13:G1048576 G2:G11">
    <cfRule type="expression" dxfId="1" priority="1">
      <formula>$J2="Proposed"</formula>
    </cfRule>
    <cfRule type="expression" dxfId="0" priority="2">
      <formula>$J2="Denied"</formula>
    </cfRule>
  </conditionalFormatting>
  <dataValidations count="2">
    <dataValidation type="list" allowBlank="1" showInputMessage="1" showErrorMessage="1" sqref="E4:E30">
      <formula1>Type</formula1>
    </dataValidation>
    <dataValidation type="list" errorStyle="warning" allowBlank="1" showInputMessage="1" showErrorMessage="1" sqref="M1:M1048576 J1:J1048576">
      <formula1>Status</formula1>
    </dataValidation>
  </dataValidations>
  <pageMargins left="0.25" right="0.25" top="0.6" bottom="0.6" header="0.3" footer="0.3"/>
  <pageSetup scale="98" fitToHeight="0" orientation="landscape" r:id="rId1"/>
  <headerFooter scaleWithDoc="0">
    <oddHeader>&amp;L&amp;"-,Bold"&amp;14Change Request Register</oddHeader>
    <oddFooter>&amp;LProject Risk Register&amp;C&amp;D&amp;R&amp;P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workbookViewId="0">
      <selection activeCell="J14" sqref="J14"/>
    </sheetView>
  </sheetViews>
  <sheetFormatPr defaultRowHeight="12.75" x14ac:dyDescent="0.2"/>
  <cols>
    <col min="1" max="1" width="2.125" style="48" customWidth="1"/>
    <col min="2" max="16384" width="9" style="48"/>
  </cols>
  <sheetData>
    <row r="1" spans="2:5" ht="13.5" thickBot="1" x14ac:dyDescent="0.25"/>
    <row r="2" spans="2:5" ht="26.25" thickBot="1" x14ac:dyDescent="0.25">
      <c r="B2" s="49" t="s">
        <v>28</v>
      </c>
      <c r="C2" s="55" t="s">
        <v>22</v>
      </c>
      <c r="D2" s="55" t="s">
        <v>23</v>
      </c>
      <c r="E2" s="52" t="s">
        <v>27</v>
      </c>
    </row>
    <row r="3" spans="2:5" ht="13.5" thickBot="1" x14ac:dyDescent="0.25">
      <c r="B3" s="56" t="s">
        <v>2</v>
      </c>
      <c r="C3" s="54">
        <f t="array" ref="C3">SUM(IF(Change_Defect_Log!$J$6:$J$30=Change_Defect_Dashboard!$B3,IF(Change_Defect_Log!$E$6:$E$30=Change_Defect_Dashboard!C$2,1,0),0))</f>
        <v>0</v>
      </c>
      <c r="D3" s="54">
        <f t="array" ref="D3">SUM(IF(Change_Defect_Log!$J$6:$J$30=Change_Defect_Dashboard!$B3,IF(Change_Defect_Log!$E$6:$E$30=Change_Defect_Dashboard!D$2,1,0),0))</f>
        <v>1</v>
      </c>
      <c r="E3" s="53">
        <f>SUM(C3:D3)</f>
        <v>1</v>
      </c>
    </row>
    <row r="4" spans="2:5" ht="13.5" thickBot="1" x14ac:dyDescent="0.25">
      <c r="B4" s="56" t="s">
        <v>3</v>
      </c>
      <c r="C4" s="54">
        <f t="array" ref="C4">SUM(IF(Change_Defect_Log!$J$6:$J$30=Change_Defect_Dashboard!$B4,IF(Change_Defect_Log!$E$6:$E$30=Change_Defect_Dashboard!C$2,1,0),0))</f>
        <v>1</v>
      </c>
      <c r="D4" s="54">
        <f t="array" ref="D4">SUM(IF(Change_Defect_Log!$J$6:$J$30=Change_Defect_Dashboard!$B4,IF(Change_Defect_Log!$E$6:$E$30=Change_Defect_Dashboard!D$2,1,0),0))</f>
        <v>0</v>
      </c>
      <c r="E4" s="53">
        <f t="shared" ref="E4:E5" si="0">SUM(C4:D4)</f>
        <v>1</v>
      </c>
    </row>
    <row r="5" spans="2:5" ht="13.5" thickBot="1" x14ac:dyDescent="0.25">
      <c r="B5" s="56" t="s">
        <v>4</v>
      </c>
      <c r="C5" s="54">
        <f t="array" ref="C5">SUM(IF(Change_Defect_Log!$J$6:$J$30=Change_Defect_Dashboard!$B5,IF(Change_Defect_Log!$E$6:$E$30=Change_Defect_Dashboard!C$2,1,0),0))</f>
        <v>0</v>
      </c>
      <c r="D5" s="54">
        <f t="array" ref="D5">SUM(IF(Change_Defect_Log!$J$6:$J$30=Change_Defect_Dashboard!$B5,IF(Change_Defect_Log!$E$6:$E$30=Change_Defect_Dashboard!D$2,1,0),0))</f>
        <v>0</v>
      </c>
      <c r="E5" s="53">
        <f t="shared" si="0"/>
        <v>0</v>
      </c>
    </row>
    <row r="6" spans="2:5" ht="13.5" thickBot="1" x14ac:dyDescent="0.25">
      <c r="B6" s="50" t="s">
        <v>27</v>
      </c>
      <c r="C6" s="51">
        <f>SUM(C3:C5)</f>
        <v>1</v>
      </c>
      <c r="D6" s="51">
        <f t="shared" ref="D6:E6" si="1">SUM(D3:D5)</f>
        <v>1</v>
      </c>
      <c r="E6" s="51">
        <f t="shared" si="1"/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Change-Defect_Lookups</vt:lpstr>
      <vt:lpstr>Change_Defect_Log</vt:lpstr>
      <vt:lpstr>Change_Defect_Dashboard</vt:lpstr>
      <vt:lpstr>Change_Defect_Log!Print_Area</vt:lpstr>
      <vt:lpstr>Status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cp:lastPrinted>2012-04-28T16:34:48Z</cp:lastPrinted>
  <dcterms:created xsi:type="dcterms:W3CDTF">2009-05-29T12:22:21Z</dcterms:created>
  <dcterms:modified xsi:type="dcterms:W3CDTF">2016-12-28T14:10:26Z</dcterms:modified>
</cp:coreProperties>
</file>